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Uber Technologies (UBER)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</v>
      </c>
    </row>
    <row r="10">
      <c r="A10" t="inlineStr">
        <is>
          <t>Diluted shares (B)</t>
        </is>
      </c>
      <c r="B10" s="4" t="n">
        <v>2.056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0.14</v>
      </c>
      <c r="D13" s="4" t="n">
        <v>0.12</v>
      </c>
      <c r="E13" s="4" t="n">
        <v>0.11</v>
      </c>
      <c r="F13" s="4" t="n">
        <v>0.1</v>
      </c>
    </row>
    <row r="14">
      <c r="A14" t="inlineStr">
        <is>
          <t>Operating margin</t>
        </is>
      </c>
      <c r="B14" s="4" t="n">
        <v>0.08500000000000001</v>
      </c>
      <c r="C14" s="4" t="n">
        <v>0.1</v>
      </c>
      <c r="D14" s="4" t="n">
        <v>0.115</v>
      </c>
      <c r="E14" s="4" t="n">
        <v>0.12</v>
      </c>
      <c r="F14" s="4" t="n">
        <v>0.125</v>
      </c>
    </row>
    <row r="15">
      <c r="A15" t="inlineStr">
        <is>
          <t>D&amp;A $B</t>
        </is>
      </c>
      <c r="B15" s="4" t="n">
        <v>0.35</v>
      </c>
      <c r="C15" s="4" t="n">
        <v>0.3773</v>
      </c>
      <c r="D15" s="4" t="n">
        <v>0.418</v>
      </c>
      <c r="E15" s="4" t="n">
        <v>0.472</v>
      </c>
      <c r="F15" s="4" t="n">
        <v>0.541</v>
      </c>
    </row>
    <row r="16">
      <c r="A16" t="inlineStr">
        <is>
          <t>Capex $B</t>
        </is>
      </c>
      <c r="B16" s="4" t="n">
        <v>0.42</v>
      </c>
      <c r="C16" s="4" t="n">
        <v>0.5</v>
      </c>
      <c r="D16" s="4" t="n">
        <v>0.58</v>
      </c>
      <c r="E16" s="4" t="n">
        <v>0.66</v>
      </c>
      <c r="F16" s="4" t="n">
        <v>0.75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62.28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34</v>
      </c>
      <c r="C3" t="n">
        <v>1</v>
      </c>
    </row>
    <row r="4">
      <c r="A4" t="inlineStr">
        <is>
          <t>Terminal × ±15%</t>
        </is>
      </c>
      <c r="B4" t="n">
        <v>17</v>
      </c>
      <c r="C4" t="n">
        <v>2</v>
      </c>
    </row>
    <row r="5">
      <c r="A5" t="inlineStr">
        <is>
          <t>Revenue CAGR ±3pp</t>
        </is>
      </c>
      <c r="B5" t="n">
        <v>17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fail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74.33</v>
      </c>
    </row>
    <row r="7">
      <c r="A7" s="3" t="inlineStr">
        <is>
          <t>Scenario PWEV target</t>
        </is>
      </c>
      <c r="B7" t="n">
        <v>92.23300970873787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  <c r="B10" t="n">
        <v>351.6536964980544</v>
      </c>
    </row>
    <row r="11">
      <c r="A11" s="3" t="inlineStr">
        <is>
          <t>Peer implied (fwd P/E)</t>
        </is>
      </c>
      <c r="B11" t="n">
        <v>92.125</v>
      </c>
    </row>
    <row r="12">
      <c r="A12" s="3" t="inlineStr">
        <is>
          <t>MC median</t>
        </is>
      </c>
      <c r="B12" t="n">
        <v>69.73352561759725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52.017</v>
      </c>
      <c r="C3" t="n">
        <v>20.679</v>
      </c>
      <c r="D3" t="n">
        <v>5.565</v>
      </c>
      <c r="E3" t="n">
        <v>6.24</v>
      </c>
      <c r="F3" t="n">
        <v>10.053</v>
      </c>
    </row>
    <row r="4">
      <c r="A4" t="inlineStr">
        <is>
          <t>2024-12-31</t>
        </is>
      </c>
      <c r="B4" t="n">
        <v>43.978</v>
      </c>
      <c r="C4" t="n">
        <v>17.327</v>
      </c>
      <c r="D4" t="n">
        <v>2.799</v>
      </c>
      <c r="E4" t="n">
        <v>4.648</v>
      </c>
      <c r="F4" t="n">
        <v>9.856</v>
      </c>
    </row>
    <row r="5">
      <c r="A5" t="inlineStr">
        <is>
          <t>2023-12-31</t>
        </is>
      </c>
      <c r="B5" t="n">
        <v>37.281</v>
      </c>
      <c r="C5" t="n">
        <v>14.824</v>
      </c>
      <c r="D5" t="n">
        <v>1.11</v>
      </c>
      <c r="E5" t="n">
        <v>2.954</v>
      </c>
      <c r="F5" t="n">
        <v>1.887</v>
      </c>
    </row>
    <row r="6">
      <c r="A6" t="inlineStr">
        <is>
          <t>2022-12-31</t>
        </is>
      </c>
      <c r="B6" t="n">
        <v>31.877</v>
      </c>
      <c r="C6" t="n">
        <v>12.218</v>
      </c>
      <c r="D6" t="n">
        <v>-1.832</v>
      </c>
      <c r="E6" t="n">
        <v>-8.861000000000001</v>
      </c>
      <c r="F6" t="n">
        <v>-9.141</v>
      </c>
    </row>
    <row r="7">
      <c r="A7" t="inlineStr">
        <is>
          <t>2021-12-31</t>
        </is>
      </c>
      <c r="B7" t="n">
        <v>17.455</v>
      </c>
      <c r="C7" t="n">
        <v>8.103999999999999</v>
      </c>
      <c r="D7" t="n">
        <v>-3.834</v>
      </c>
      <c r="E7" t="n">
        <v>-3.834</v>
      </c>
      <c r="F7" t="n">
        <v>-0.496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10.099</v>
      </c>
      <c r="C11" t="n">
        <v>0.336</v>
      </c>
      <c r="D11" t="n">
        <v>9.763</v>
      </c>
      <c r="E11" t="n">
        <v>6.523</v>
      </c>
    </row>
    <row r="12">
      <c r="A12" t="inlineStr">
        <is>
          <t>2024-12-31</t>
        </is>
      </c>
      <c r="B12" t="n">
        <v>7.137</v>
      </c>
      <c r="C12" t="n">
        <v>0.242</v>
      </c>
      <c r="D12" t="n">
        <v>6.895</v>
      </c>
      <c r="E12" t="n">
        <v>1.252</v>
      </c>
    </row>
    <row r="13">
      <c r="A13" t="inlineStr">
        <is>
          <t>2023-12-31</t>
        </is>
      </c>
      <c r="B13" t="n">
        <v>3.585</v>
      </c>
      <c r="C13" t="n">
        <v>0.223</v>
      </c>
      <c r="D13" t="n">
        <v>3.362</v>
      </c>
      <c r="E13" t="n">
        <v>0.13</v>
      </c>
    </row>
    <row r="14">
      <c r="A14" t="inlineStr">
        <is>
          <t>2022-12-31</t>
        </is>
      </c>
      <c r="B14" t="n">
        <v>0.642</v>
      </c>
      <c r="C14" t="n">
        <v>0.252</v>
      </c>
      <c r="D14" t="n">
        <v>0.39</v>
      </c>
      <c r="E14" t="n">
        <v>0.092</v>
      </c>
    </row>
    <row r="15">
      <c r="A15" t="inlineStr">
        <is>
          <t>2021-12-31</t>
        </is>
      </c>
      <c r="B15" t="n">
        <v>-0.445</v>
      </c>
      <c r="C15" t="n">
        <v>0.298</v>
      </c>
      <c r="D15" t="n">
        <v>-0.743</v>
      </c>
      <c r="E15" t="n">
        <v>0.782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67.91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s="5" t="inlineStr">
        <is>
          <t>Segment</t>
        </is>
      </c>
      <c r="B2" s="5" t="inlineStr">
        <is>
          <t>Revenue $B</t>
        </is>
      </c>
      <c r="C2" s="5" t="inlineStr">
        <is>
          <t>Multiple ×</t>
        </is>
      </c>
      <c r="D2" s="5" t="inlineStr">
        <is>
          <t>Implied EV $B</t>
        </is>
      </c>
      <c r="E2" s="5" t="inlineStr">
        <is>
          <t>Basis</t>
        </is>
      </c>
      <c r="F2" s="5" t="inlineStr"/>
    </row>
    <row r="3">
      <c r="A3" t="inlineStr">
        <is>
          <t>Mobility (ride-hail)</t>
        </is>
      </c>
      <c r="B3" t="n">
        <v>27</v>
      </c>
      <c r="C3" t="n">
        <v>16</v>
      </c>
      <c r="D3">
        <f>B3*C3</f>
        <v/>
      </c>
    </row>
    <row r="4">
      <c r="A4" t="inlineStr">
        <is>
          <t>Delivery (Uber Eats)</t>
        </is>
      </c>
      <c r="B4" t="n">
        <v>22</v>
      </c>
      <c r="C4" t="n">
        <v>13</v>
      </c>
      <c r="D4">
        <f>B4*C4</f>
        <v/>
      </c>
    </row>
    <row r="5">
      <c r="A5" t="inlineStr">
        <is>
          <t>Freight</t>
        </is>
      </c>
      <c r="B5" t="n">
        <v>5</v>
      </c>
      <c r="C5" t="n">
        <v>1</v>
      </c>
      <c r="D5">
        <f>B5*C5</f>
        <v/>
      </c>
    </row>
    <row r="6">
      <c r="A6" s="3" t="inlineStr">
        <is>
          <t>Total EV</t>
        </is>
      </c>
      <c r="D6">
        <f>SUM(D3:D5)</f>
        <v/>
      </c>
    </row>
    <row r="7">
      <c r="A7" t="inlineStr">
        <is>
          <t>+ Net cash</t>
        </is>
      </c>
      <c r="D7">
        <f>Inputs!$B$9</f>
        <v/>
      </c>
    </row>
    <row r="8">
      <c r="A8" t="inlineStr">
        <is>
          <t>÷ Diluted shares</t>
        </is>
      </c>
      <c r="D8">
        <f>Inputs!$B$10</f>
        <v/>
      </c>
    </row>
    <row r="9">
      <c r="A9" s="3" t="inlineStr">
        <is>
          <t>SoP per share</t>
        </is>
      </c>
      <c r="D9">
        <f>(D6+D7)/D8</f>
        <v/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LYFT</t>
        </is>
      </c>
      <c r="B3" t="n">
        <v>25</v>
      </c>
      <c r="C3" t="n">
        <v>0.1</v>
      </c>
      <c r="D3" t="n">
        <v>0.04</v>
      </c>
      <c r="E3" t="inlineStr">
        <is>
          <t>direct</t>
        </is>
      </c>
      <c r="F3" t="n">
        <v>1</v>
      </c>
    </row>
    <row r="4">
      <c r="A4" t="inlineStr">
        <is>
          <t>DASH</t>
        </is>
      </c>
      <c r="B4" t="n">
        <v>60</v>
      </c>
      <c r="C4" t="n">
        <v>0.18</v>
      </c>
      <c r="D4" t="n">
        <v>0.05</v>
      </c>
      <c r="E4" t="inlineStr">
        <is>
          <t>broad</t>
        </is>
      </c>
      <c r="F4" t="n">
        <v>0.25</v>
      </c>
    </row>
    <row r="5">
      <c r="A5" t="inlineStr">
        <is>
          <t>ABNB</t>
        </is>
      </c>
      <c r="B5" t="n">
        <v>30</v>
      </c>
      <c r="C5" t="n">
        <v>0.1</v>
      </c>
      <c r="D5" t="n">
        <v>0.25</v>
      </c>
      <c r="E5" t="inlineStr">
        <is>
          <t>segment</t>
        </is>
      </c>
      <c r="F5" t="n">
        <v>0.5</v>
      </c>
    </row>
    <row r="6">
      <c r="A6" t="inlineStr">
        <is>
          <t>BKNG</t>
        </is>
      </c>
      <c r="B6" t="n">
        <v>22</v>
      </c>
      <c r="C6" t="n">
        <v>0.09</v>
      </c>
      <c r="D6" t="n">
        <v>0.35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AV Disruption (Waymo/Tesla)</t>
        </is>
      </c>
      <c r="B3" t="n">
        <v>0.2</v>
      </c>
      <c r="C3" t="n">
        <v>1.851</v>
      </c>
      <c r="D3" t="n">
        <v>22</v>
      </c>
      <c r="E3">
        <f>C3*D3</f>
        <v/>
      </c>
      <c r="F3">
        <f>E3/74.33-1</f>
        <v/>
      </c>
    </row>
    <row r="4">
      <c r="A4" t="inlineStr">
        <is>
          <t>Regulatory / Gig Reclassify</t>
        </is>
      </c>
      <c r="B4" t="n">
        <v>0.15</v>
      </c>
      <c r="C4" t="n">
        <v>2.315</v>
      </c>
      <c r="D4" t="n">
        <v>24</v>
      </c>
      <c r="E4">
        <f>C4*D4</f>
        <v/>
      </c>
      <c r="F4">
        <f>E4/74.33-1</f>
        <v/>
      </c>
    </row>
    <row r="5">
      <c r="A5" t="inlineStr">
        <is>
          <t>Base</t>
        </is>
      </c>
      <c r="B5" t="n">
        <v>0.3</v>
      </c>
      <c r="C5" t="n">
        <v>3.169</v>
      </c>
      <c r="D5" t="n">
        <v>28</v>
      </c>
      <c r="E5">
        <f>C5*D5</f>
        <v/>
      </c>
      <c r="F5">
        <f>E5/74.33-1</f>
        <v/>
      </c>
    </row>
    <row r="6">
      <c r="A6" t="inlineStr">
        <is>
          <t>ME Bull</t>
        </is>
      </c>
      <c r="B6" t="n">
        <v>0.25</v>
      </c>
      <c r="C6" t="n">
        <v>3.681</v>
      </c>
      <c r="D6" t="n">
        <v>30</v>
      </c>
      <c r="E6">
        <f>C6*D6</f>
        <v/>
      </c>
      <c r="F6">
        <f>E6/74.33-1</f>
        <v/>
      </c>
    </row>
    <row r="7">
      <c r="A7" t="inlineStr">
        <is>
          <t>AV Partner + Freight Bull</t>
        </is>
      </c>
      <c r="B7" t="n">
        <v>0.1</v>
      </c>
      <c r="C7" t="n">
        <v>4.148</v>
      </c>
      <c r="D7" t="n">
        <v>33</v>
      </c>
      <c r="E7">
        <f>C7*D7</f>
        <v/>
      </c>
      <c r="F7">
        <f>E7/74.33-1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69.73352561759725</v>
      </c>
    </row>
    <row r="5">
      <c r="A5" t="inlineStr">
        <is>
          <t>P10</t>
        </is>
      </c>
      <c r="B5" t="n">
        <v>30.08453392089634</v>
      </c>
    </row>
    <row r="6">
      <c r="A6" t="inlineStr">
        <is>
          <t>P90</t>
        </is>
      </c>
      <c r="B6" t="n">
        <v>137.985915473667</v>
      </c>
    </row>
    <row r="7">
      <c r="A7" t="inlineStr">
        <is>
          <t>P(&gt; current) %</t>
        </is>
      </c>
      <c r="B7" t="n">
        <v>45.91</v>
      </c>
    </row>
    <row r="8">
      <c r="A8" t="inlineStr">
        <is>
          <t>P(&gt; target) %</t>
        </is>
      </c>
      <c r="B8" t="n">
        <v>30.82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8.025873665241424</v>
      </c>
    </row>
    <row r="13">
      <c r="A13" t="inlineStr">
        <is>
          <t>Gross Margin</t>
        </is>
      </c>
      <c r="B13" t="n">
        <v>40.82744708998955</v>
      </c>
    </row>
    <row r="14">
      <c r="A14" t="inlineStr">
        <is>
          <t>P/E Multiple</t>
        </is>
      </c>
      <c r="B14" t="n">
        <v>51.14667924476903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2026-07-08T09:40:59Z</dcterms:created>
  <dcterms:modified xsi:type="dcterms:W3CDTF">2026-07-08T09:40:59Z</dcterms:modified>
</cp:coreProperties>
</file>