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NVIDIA Corporation (NVDA)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0.11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0.13</v>
      </c>
    </row>
    <row r="9">
      <c r="A9" t="inlineStr">
        <is>
          <t>Net cash (+) / debt (−) $B</t>
        </is>
      </c>
      <c r="B9" s="4" t="n">
        <v>35</v>
      </c>
    </row>
    <row r="10">
      <c r="A10" t="inlineStr">
        <is>
          <t>Diluted shares (B)</t>
        </is>
      </c>
      <c r="B10" s="4" t="n">
        <v>24.463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0.3</v>
      </c>
      <c r="D13" s="4" t="n">
        <v>0.2</v>
      </c>
      <c r="E13" s="4" t="n">
        <v>0.15</v>
      </c>
      <c r="F13" s="4" t="n">
        <v>0.08</v>
      </c>
    </row>
    <row r="14">
      <c r="A14" t="inlineStr">
        <is>
          <t>Operating margin</t>
        </is>
      </c>
      <c r="B14" s="4" t="n">
        <v>0.65</v>
      </c>
      <c r="C14" s="4" t="n">
        <v>0.63</v>
      </c>
      <c r="D14" s="4" t="n">
        <v>0.6</v>
      </c>
      <c r="E14" s="4" t="n">
        <v>0.57</v>
      </c>
      <c r="F14" s="4" t="n">
        <v>0.54</v>
      </c>
    </row>
    <row r="15">
      <c r="A15" t="inlineStr">
        <is>
          <t>D&amp;A $B</t>
        </is>
      </c>
      <c r="B15" s="4" t="n">
        <v>6.2167</v>
      </c>
      <c r="C15" s="4" t="n">
        <v>6.66</v>
      </c>
      <c r="D15" s="4" t="n">
        <v>7.37</v>
      </c>
      <c r="E15" s="4" t="n">
        <v>8.363300000000001</v>
      </c>
      <c r="F15" s="4" t="n">
        <v>9.656700000000001</v>
      </c>
    </row>
    <row r="16">
      <c r="A16" t="inlineStr">
        <is>
          <t>Capex $B</t>
        </is>
      </c>
      <c r="B16" s="4" t="n">
        <v>7.1</v>
      </c>
      <c r="C16" s="4" t="n">
        <v>8.699999999999999</v>
      </c>
      <c r="D16" s="4" t="n">
        <v>10.3</v>
      </c>
      <c r="E16" s="4" t="n">
        <v>12</v>
      </c>
      <c r="F16" s="4" t="n">
        <v>13.8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354.886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Terminal × ±15%</t>
        </is>
      </c>
      <c r="B3" t="n">
        <v>51</v>
      </c>
      <c r="C3" t="n">
        <v>1</v>
      </c>
    </row>
    <row r="4">
      <c r="A4" t="inlineStr">
        <is>
          <t>Revenue CAGR ±3pp</t>
        </is>
      </c>
      <c r="B4" t="n">
        <v>48</v>
      </c>
      <c r="C4" t="n">
        <v>2</v>
      </c>
    </row>
    <row r="5">
      <c r="A5" t="inlineStr">
        <is>
          <t>Op margin ±3pp</t>
        </is>
      </c>
      <c r="B5" t="n">
        <v>23</v>
      </c>
      <c r="C5" t="n">
        <v>3</v>
      </c>
    </row>
    <row r="6">
      <c r="A6" t="inlineStr">
        <is>
          <t>WACC ±1pp</t>
        </is>
      </c>
      <c r="B6" t="n">
        <v>18</v>
      </c>
      <c r="C6" t="n">
        <v>4</v>
      </c>
    </row>
    <row r="7">
      <c r="A7" t="inlineStr">
        <is>
          <t>Capex intensity ±15%</t>
        </is>
      </c>
      <c r="B7" t="n">
        <v>3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pass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pass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core compounder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196.93</v>
      </c>
    </row>
    <row r="7">
      <c r="A7" s="3" t="inlineStr">
        <is>
          <t>Scenario PWEV target</t>
        </is>
      </c>
      <c r="B7" t="n">
        <v>206.7487684729064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  <c r="B10" t="n">
        <v>295.2213546989331</v>
      </c>
    </row>
    <row r="11">
      <c r="A11" s="3" t="inlineStr">
        <is>
          <t>Peer implied (fwd P/E)</t>
        </is>
      </c>
      <c r="B11" t="n">
        <v>276.255</v>
      </c>
    </row>
    <row r="12">
      <c r="A12" s="3" t="inlineStr">
        <is>
          <t>MC median</t>
        </is>
      </c>
      <c r="B12" t="n">
        <v>203.2804170425932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mch_weekly_run live prices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215.938</v>
      </c>
      <c r="C3" t="n">
        <v>153.463</v>
      </c>
      <c r="D3" t="n">
        <v>130.387</v>
      </c>
      <c r="E3" t="n">
        <v>141.709</v>
      </c>
      <c r="F3" t="n">
        <v>120.067</v>
      </c>
    </row>
    <row r="4">
      <c r="A4" t="inlineStr">
        <is>
          <t>2025-01-31</t>
        </is>
      </c>
      <c r="B4" t="n">
        <v>130.497</v>
      </c>
      <c r="C4" t="n">
        <v>97.858</v>
      </c>
      <c r="D4" t="n">
        <v>81.453</v>
      </c>
      <c r="E4" t="n">
        <v>84.273</v>
      </c>
      <c r="F4" t="n">
        <v>72.88</v>
      </c>
    </row>
    <row r="5">
      <c r="A5" t="inlineStr">
        <is>
          <t>2024-01-31</t>
        </is>
      </c>
      <c r="B5" t="n">
        <v>60.922</v>
      </c>
      <c r="C5" t="n">
        <v>44.301</v>
      </c>
      <c r="D5" t="n">
        <v>32.972</v>
      </c>
      <c r="E5" t="n">
        <v>34.075</v>
      </c>
      <c r="F5" t="n">
        <v>29.76</v>
      </c>
    </row>
    <row r="6">
      <c r="A6" t="inlineStr">
        <is>
          <t>2023-01-31</t>
        </is>
      </c>
      <c r="B6" t="n">
        <v>26.974</v>
      </c>
      <c r="C6" t="n">
        <v>15.356</v>
      </c>
      <c r="D6" t="n">
        <v>4.224</v>
      </c>
      <c r="E6" t="n">
        <v>4.443</v>
      </c>
      <c r="F6" t="n">
        <v>4.368</v>
      </c>
    </row>
    <row r="7">
      <c r="A7" t="inlineStr">
        <is>
          <t>2022-01-31</t>
        </is>
      </c>
      <c r="B7" t="n">
        <v>26.914</v>
      </c>
      <c r="C7" t="n">
        <v>17.475</v>
      </c>
      <c r="D7" t="n">
        <v>10.041</v>
      </c>
      <c r="E7" t="n">
        <v>10.177</v>
      </c>
      <c r="F7" t="n">
        <v>9.752000000000001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102.718</v>
      </c>
      <c r="C11" t="n">
        <v>6.042</v>
      </c>
      <c r="D11" t="n">
        <v>96.676</v>
      </c>
      <c r="E11" t="n">
        <v>40.086</v>
      </c>
    </row>
    <row r="12">
      <c r="A12" t="inlineStr">
        <is>
          <t>2025-01-31</t>
        </is>
      </c>
      <c r="B12" t="n">
        <v>64.089</v>
      </c>
      <c r="C12" t="n">
        <v>3.236</v>
      </c>
      <c r="D12" t="n">
        <v>60.853</v>
      </c>
      <c r="E12" t="n">
        <v>33.706</v>
      </c>
    </row>
    <row r="13">
      <c r="A13" t="inlineStr">
        <is>
          <t>2024-01-31</t>
        </is>
      </c>
      <c r="B13" t="n">
        <v>28.09</v>
      </c>
      <c r="C13" t="n">
        <v>1.069</v>
      </c>
      <c r="D13" t="n">
        <v>27.021</v>
      </c>
      <c r="E13" t="n">
        <v>9.532999999999999</v>
      </c>
    </row>
    <row r="14">
      <c r="A14" t="inlineStr">
        <is>
          <t>2023-01-31</t>
        </is>
      </c>
      <c r="B14" t="n">
        <v>5.641</v>
      </c>
      <c r="C14" t="n">
        <v>1.833</v>
      </c>
      <c r="D14" t="n">
        <v>3.808</v>
      </c>
      <c r="E14" t="n">
        <v>10.039</v>
      </c>
    </row>
    <row r="15">
      <c r="A15" t="inlineStr">
        <is>
          <t>2022-01-31</t>
        </is>
      </c>
      <c r="B15" t="n">
        <v>9.108000000000001</v>
      </c>
      <c r="C15" t="n">
        <v>0.976</v>
      </c>
      <c r="D15" t="n">
        <v>8.132</v>
      </c>
      <c r="E15" t="n">
        <v>1.904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211.99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s="5" t="inlineStr">
        <is>
          <t>Segment</t>
        </is>
      </c>
      <c r="B2" s="5" t="inlineStr">
        <is>
          <t>Revenue $B</t>
        </is>
      </c>
      <c r="C2" s="5" t="inlineStr">
        <is>
          <t>Multiple ×</t>
        </is>
      </c>
      <c r="D2" s="5" t="inlineStr">
        <is>
          <t>Implied EV $B</t>
        </is>
      </c>
      <c r="E2" s="5" t="inlineStr">
        <is>
          <t>Basis</t>
        </is>
      </c>
      <c r="F2" s="5" t="inlineStr"/>
    </row>
    <row r="3">
      <c r="A3" t="inlineStr">
        <is>
          <t>Data Center (compute + networking + software)</t>
        </is>
      </c>
      <c r="B3" t="n">
        <v>318</v>
      </c>
      <c r="C3" t="n">
        <v>22</v>
      </c>
      <c r="D3">
        <f>B3*C3</f>
        <v/>
      </c>
    </row>
    <row r="4">
      <c r="A4" t="inlineStr">
        <is>
          <t>Gaming</t>
        </is>
      </c>
      <c r="B4" t="n">
        <v>13</v>
      </c>
      <c r="C4" t="n">
        <v>8</v>
      </c>
      <c r="D4">
        <f>B4*C4</f>
        <v/>
      </c>
    </row>
    <row r="5">
      <c r="A5" t="inlineStr">
        <is>
          <t>Professional Visualization</t>
        </is>
      </c>
      <c r="B5" t="n">
        <v>3</v>
      </c>
      <c r="C5" t="n">
        <v>9</v>
      </c>
      <c r="D5">
        <f>B5*C5</f>
        <v/>
      </c>
    </row>
    <row r="6">
      <c r="A6" t="inlineStr">
        <is>
          <t>Automotive &amp; Robotics</t>
        </is>
      </c>
      <c r="B6" t="n">
        <v>4</v>
      </c>
      <c r="C6" t="n">
        <v>12</v>
      </c>
      <c r="D6">
        <f>B6*C6</f>
        <v/>
      </c>
    </row>
    <row r="7">
      <c r="A7" t="inlineStr">
        <is>
          <t>OEM &amp; Other</t>
        </is>
      </c>
      <c r="B7" t="n">
        <v>2</v>
      </c>
      <c r="C7" t="n">
        <v>6</v>
      </c>
      <c r="D7">
        <f>B7*C7</f>
        <v/>
      </c>
    </row>
    <row r="8">
      <c r="A8" s="3" t="inlineStr">
        <is>
          <t>Total EV</t>
        </is>
      </c>
      <c r="D8">
        <f>SUM(D3:D7)</f>
        <v/>
      </c>
    </row>
    <row r="9">
      <c r="A9" t="inlineStr">
        <is>
          <t>+ Net cash</t>
        </is>
      </c>
      <c r="D9">
        <f>Inputs!$B$9</f>
        <v/>
      </c>
    </row>
    <row r="10">
      <c r="A10" t="inlineStr">
        <is>
          <t>÷ Diluted shares</t>
        </is>
      </c>
      <c r="D10">
        <f>Inputs!$B$10</f>
        <v/>
      </c>
    </row>
    <row r="11">
      <c r="A11" s="3" t="inlineStr">
        <is>
          <t>SoP per share</t>
        </is>
      </c>
      <c r="D11">
        <f>(D8+D9)/D10</f>
        <v/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AMD</t>
        </is>
      </c>
      <c r="B3" t="n">
        <v>35</v>
      </c>
      <c r="C3" t="n">
        <v>0.18</v>
      </c>
      <c r="D3" t="n">
        <v>0.22</v>
      </c>
      <c r="E3" t="inlineStr">
        <is>
          <t>segment</t>
        </is>
      </c>
      <c r="F3" t="n">
        <v>0.5</v>
      </c>
    </row>
    <row r="4">
      <c r="A4" t="inlineStr">
        <is>
          <t>AVGO</t>
        </is>
      </c>
      <c r="B4" t="n">
        <v>28</v>
      </c>
      <c r="C4" t="n">
        <v>0.25</v>
      </c>
      <c r="D4" t="n">
        <v>0.45</v>
      </c>
      <c r="E4" t="inlineStr">
        <is>
          <t>direct</t>
        </is>
      </c>
      <c r="F4" t="n">
        <v>1</v>
      </c>
    </row>
    <row r="5">
      <c r="A5" t="inlineStr">
        <is>
          <t>INTC</t>
        </is>
      </c>
      <c r="B5" t="n">
        <v>22</v>
      </c>
      <c r="C5" t="n">
        <v>0.04</v>
      </c>
      <c r="D5" t="n">
        <v>0.08</v>
      </c>
      <c r="E5" t="inlineStr">
        <is>
          <t>direct</t>
        </is>
      </c>
      <c r="F5" t="n">
        <v>1</v>
      </c>
    </row>
    <row r="6">
      <c r="A6" t="inlineStr">
        <is>
          <t>ARM</t>
        </is>
      </c>
      <c r="B6" t="n">
        <v>60</v>
      </c>
      <c r="C6" t="n">
        <v>0.25</v>
      </c>
      <c r="D6" t="n">
        <v>0.25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30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(AI Winter)</t>
        </is>
      </c>
      <c r="B3" t="n">
        <v>0.22</v>
      </c>
      <c r="C3" t="n">
        <v>5.594</v>
      </c>
      <c r="D3" t="n">
        <v>12.5</v>
      </c>
      <c r="E3">
        <f>C3*D3</f>
        <v/>
      </c>
      <c r="F3">
        <f>E3/196.93-1</f>
        <v/>
      </c>
    </row>
    <row r="4">
      <c r="A4" t="inlineStr">
        <is>
          <t>Hyperscaler Capex Cut</t>
        </is>
      </c>
      <c r="B4" t="n">
        <v>0.2</v>
      </c>
      <c r="C4" t="n">
        <v>7.017</v>
      </c>
      <c r="D4" t="n">
        <v>16.5</v>
      </c>
      <c r="E4">
        <f>C4*D4</f>
        <v/>
      </c>
      <c r="F4">
        <f>E4/196.93-1</f>
        <v/>
      </c>
    </row>
    <row r="5">
      <c r="A5" t="inlineStr">
        <is>
          <t>Base</t>
        </is>
      </c>
      <c r="B5" t="n">
        <v>0.38</v>
      </c>
      <c r="C5" t="n">
        <v>10.142</v>
      </c>
      <c r="D5" t="n">
        <v>25.5</v>
      </c>
      <c r="E5">
        <f>C5*D5</f>
        <v/>
      </c>
      <c r="F5">
        <f>E5/196.93-1</f>
        <v/>
      </c>
    </row>
    <row r="6">
      <c r="A6" t="inlineStr">
        <is>
          <t>ME Bull</t>
        </is>
      </c>
      <c r="B6" t="n">
        <v>0.13</v>
      </c>
      <c r="C6" t="n">
        <v>11.264</v>
      </c>
      <c r="D6" t="n">
        <v>27</v>
      </c>
      <c r="E6">
        <f>C6*D6</f>
        <v/>
      </c>
      <c r="F6">
        <f>E6/196.93-1</f>
        <v/>
      </c>
    </row>
    <row r="7">
      <c r="A7" t="inlineStr">
        <is>
          <t>Supercycle Extended</t>
        </is>
      </c>
      <c r="B7" t="n">
        <v>0.07000000000000001</v>
      </c>
      <c r="C7" t="n">
        <v>12.365</v>
      </c>
      <c r="D7" t="n">
        <v>29.5</v>
      </c>
      <c r="E7">
        <f>C7*D7</f>
        <v/>
      </c>
      <c r="F7">
        <f>E7/196.93-1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203.2804170425932</v>
      </c>
    </row>
    <row r="5">
      <c r="A5" t="inlineStr">
        <is>
          <t>P10</t>
        </is>
      </c>
      <c r="B5" t="n">
        <v>80.81303998333226</v>
      </c>
    </row>
    <row r="6">
      <c r="A6" t="inlineStr">
        <is>
          <t>P90</t>
        </is>
      </c>
      <c r="B6" t="n">
        <v>409.3118700924855</v>
      </c>
    </row>
    <row r="7">
      <c r="A7" t="inlineStr">
        <is>
          <t>P(&gt; current) %</t>
        </is>
      </c>
      <c r="B7" t="n">
        <v>51.94</v>
      </c>
    </row>
    <row r="8">
      <c r="A8" t="inlineStr">
        <is>
          <t>P(&gt; target) %</t>
        </is>
      </c>
      <c r="B8" t="n">
        <v>49.02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58.88994192287335</v>
      </c>
    </row>
    <row r="13">
      <c r="A13" t="inlineStr">
        <is>
          <t>Gross Margin</t>
        </is>
      </c>
      <c r="B13" t="n">
        <v>1.471794590295683</v>
      </c>
    </row>
    <row r="14">
      <c r="A14" t="inlineStr">
        <is>
          <t>P/E Multiple</t>
        </is>
      </c>
      <c r="B14" t="n">
        <v>39.63826348683096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2026-07-08T09:40:17Z</dcterms:created>
  <dcterms:modified xsi:type="dcterms:W3CDTF">2026-07-08T09:40:17Z</dcterms:modified>
</cp:coreProperties>
</file>