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Humana Inc (HUM)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-9.039999999999999</v>
      </c>
    </row>
    <row r="10">
      <c r="A10" t="inlineStr">
        <is>
          <t>Diluted shares (B)</t>
        </is>
      </c>
      <c r="B10" s="4" t="n">
        <v>0.121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0.02</v>
      </c>
      <c r="C14" s="4" t="n">
        <v>0.02</v>
      </c>
      <c r="D14" s="4" t="n">
        <v>0.02</v>
      </c>
      <c r="E14" s="4" t="n">
        <v>0.02</v>
      </c>
      <c r="F14" s="4" t="n">
        <v>0.02</v>
      </c>
    </row>
    <row r="15">
      <c r="A15" t="inlineStr">
        <is>
          <t>D&amp;A $B</t>
        </is>
      </c>
      <c r="B15" s="4" t="n">
        <v>0.5467</v>
      </c>
      <c r="C15" s="4" t="n">
        <v>0.5507</v>
      </c>
      <c r="D15" s="4" t="n">
        <v>0.5580000000000001</v>
      </c>
      <c r="E15" s="4" t="n">
        <v>0.5687</v>
      </c>
      <c r="F15" s="4" t="n">
        <v>0.5827</v>
      </c>
    </row>
    <row r="16">
      <c r="A16" t="inlineStr">
        <is>
          <t>Capex $B</t>
        </is>
      </c>
      <c r="B16" s="4" t="n">
        <v>0.55</v>
      </c>
      <c r="C16" s="4" t="n">
        <v>0.57</v>
      </c>
      <c r="D16" s="4" t="n">
        <v>0.59</v>
      </c>
      <c r="E16" s="4" t="n">
        <v>0.61</v>
      </c>
      <c r="F16" s="4" t="n">
        <v>0.63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148.176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1175</v>
      </c>
      <c r="C3" t="n">
        <v>1</v>
      </c>
    </row>
    <row r="4">
      <c r="A4" t="inlineStr">
        <is>
          <t>Revenue CAGR ±3pp</t>
        </is>
      </c>
      <c r="B4" t="n">
        <v>101</v>
      </c>
      <c r="C4" t="n">
        <v>2</v>
      </c>
    </row>
    <row r="5">
      <c r="A5" t="inlineStr">
        <is>
          <t>Terminal × ±15%</t>
        </is>
      </c>
      <c r="B5" t="n">
        <v>91</v>
      </c>
      <c r="C5" t="n">
        <v>3</v>
      </c>
    </row>
    <row r="6">
      <c r="A6" t="inlineStr">
        <is>
          <t>WACC ±1pp</t>
        </is>
      </c>
      <c r="B6" t="n">
        <v>32</v>
      </c>
      <c r="C6" t="n">
        <v>4</v>
      </c>
    </row>
    <row r="7">
      <c r="A7" t="inlineStr">
        <is>
          <t>Capex intensity ±15%</t>
        </is>
      </c>
      <c r="B7" t="n">
        <v>27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fail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394.62</v>
      </c>
    </row>
    <row r="7">
      <c r="A7" s="3" t="inlineStr">
        <is>
          <t>Scenario PWEV target</t>
        </is>
      </c>
      <c r="B7" t="n">
        <v>218.4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166.3935</v>
      </c>
    </row>
    <row r="12">
      <c r="A12" s="3" t="inlineStr">
        <is>
          <t>MC median</t>
        </is>
      </c>
      <c r="B12" t="n">
        <v>188.1533004511851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129.664</v>
      </c>
      <c r="C3" t="n">
        <v>18.852</v>
      </c>
      <c r="D3" t="n">
        <v>1.453</v>
      </c>
      <c r="E3" t="n">
        <v>2.084</v>
      </c>
      <c r="F3" t="n">
        <v>1.188</v>
      </c>
    </row>
    <row r="4">
      <c r="A4" t="inlineStr">
        <is>
          <t>2024-12-31</t>
        </is>
      </c>
      <c r="B4" t="n">
        <v>117.811</v>
      </c>
      <c r="C4" t="n">
        <v>17.147</v>
      </c>
      <c r="D4" t="n">
        <v>1.627</v>
      </c>
      <c r="E4" t="n">
        <v>2.287</v>
      </c>
      <c r="F4" t="n">
        <v>1.207</v>
      </c>
    </row>
    <row r="5">
      <c r="A5" t="inlineStr">
        <is>
          <t>2023-12-31</t>
        </is>
      </c>
      <c r="B5" t="n">
        <v>106.44</v>
      </c>
      <c r="C5" t="n">
        <v>18.046</v>
      </c>
      <c r="D5" t="n">
        <v>3.32</v>
      </c>
      <c r="E5" t="n">
        <v>3.813</v>
      </c>
      <c r="F5" t="n">
        <v>2.489</v>
      </c>
    </row>
    <row r="6">
      <c r="A6" t="inlineStr">
        <is>
          <t>2022-12-31</t>
        </is>
      </c>
      <c r="B6" t="n">
        <v>92.922</v>
      </c>
      <c r="C6" t="n">
        <v>17.232</v>
      </c>
      <c r="D6" t="n">
        <v>3.564</v>
      </c>
      <c r="E6" t="n">
        <v>3.965</v>
      </c>
      <c r="F6" t="n">
        <v>2.806</v>
      </c>
    </row>
    <row r="7">
      <c r="A7" t="inlineStr">
        <is>
          <t>2021-12-31</t>
        </is>
      </c>
      <c r="B7" t="n">
        <v>83.648</v>
      </c>
      <c r="C7" t="n">
        <v>14.449</v>
      </c>
      <c r="D7" t="n">
        <v>3.419</v>
      </c>
      <c r="E7" t="n">
        <v>3.745</v>
      </c>
      <c r="F7" t="n">
        <v>2.933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0.921</v>
      </c>
      <c r="C11" t="n">
        <v>0.546</v>
      </c>
      <c r="D11" t="n">
        <v>0.375</v>
      </c>
      <c r="E11" t="n">
        <v>0.151</v>
      </c>
    </row>
    <row r="12">
      <c r="A12" t="inlineStr">
        <is>
          <t>2024-12-31</t>
        </is>
      </c>
      <c r="B12" t="n">
        <v>2.966</v>
      </c>
      <c r="C12" t="n">
        <v>0.575</v>
      </c>
      <c r="D12" t="n">
        <v>2.391</v>
      </c>
      <c r="E12" t="n">
        <v>0.8169999999999999</v>
      </c>
    </row>
    <row r="13">
      <c r="A13" t="inlineStr">
        <is>
          <t>2023-12-31</t>
        </is>
      </c>
      <c r="B13" t="n">
        <v>3.981</v>
      </c>
      <c r="C13" t="n">
        <v>1.004</v>
      </c>
      <c r="D13" t="n">
        <v>2.977</v>
      </c>
      <c r="E13" t="n">
        <v>1.573</v>
      </c>
    </row>
    <row r="14">
      <c r="A14" t="inlineStr">
        <is>
          <t>2022-12-31</t>
        </is>
      </c>
      <c r="B14" t="n">
        <v>4.587</v>
      </c>
      <c r="C14" t="n">
        <v>1.12</v>
      </c>
      <c r="D14" t="n">
        <v>3.467</v>
      </c>
      <c r="E14" t="n">
        <v>2.096</v>
      </c>
    </row>
    <row r="15">
      <c r="A15" t="inlineStr">
        <is>
          <t>2021-12-31</t>
        </is>
      </c>
      <c r="B15" t="n">
        <v>2.262</v>
      </c>
      <c r="C15" t="n">
        <v>1.316</v>
      </c>
      <c r="D15" t="n">
        <v>0.946</v>
      </c>
      <c r="E15" t="n">
        <v>0.079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310.88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UNH</t>
        </is>
      </c>
      <c r="B3" t="n">
        <v>22.22</v>
      </c>
      <c r="C3" t="n">
        <v>0.08</v>
      </c>
      <c r="D3" t="n">
        <v>0.081</v>
      </c>
      <c r="E3" t="inlineStr">
        <is>
          <t>segment</t>
        </is>
      </c>
      <c r="F3" t="n">
        <v>0.5</v>
      </c>
    </row>
    <row r="4">
      <c r="A4" t="inlineStr">
        <is>
          <t>ELV</t>
        </is>
      </c>
      <c r="B4" t="n">
        <v>14.35</v>
      </c>
      <c r="C4" t="n">
        <v>0.08</v>
      </c>
      <c r="D4" t="n">
        <v>0.053</v>
      </c>
      <c r="E4" t="inlineStr">
        <is>
          <t>broad</t>
        </is>
      </c>
      <c r="F4" t="n">
        <v>0.25</v>
      </c>
    </row>
    <row r="5">
      <c r="A5" t="inlineStr">
        <is>
          <t>IDXX</t>
        </is>
      </c>
      <c r="B5" t="n">
        <v>37.59</v>
      </c>
      <c r="C5" t="n">
        <v>0.07000000000000001</v>
      </c>
      <c r="D5" t="n">
        <v>0.318</v>
      </c>
      <c r="E5" t="inlineStr">
        <is>
          <t>direct</t>
        </is>
      </c>
      <c r="F5" t="n">
        <v>1</v>
      </c>
    </row>
    <row r="6">
      <c r="A6" t="inlineStr">
        <is>
          <t>BDX</t>
        </is>
      </c>
      <c r="B6" t="n">
        <v>11.22</v>
      </c>
      <c r="C6" t="n">
        <v>0.06</v>
      </c>
      <c r="D6" t="n">
        <v>0.147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27.5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Medicare/Medicaid Reform / MLR Squeeze</t>
        </is>
      </c>
      <c r="B3" t="n">
        <v>0.2</v>
      </c>
      <c r="C3" t="n">
        <v>5.882</v>
      </c>
      <c r="D3" t="n">
        <v>16.5</v>
      </c>
      <c r="E3">
        <f>C3*D3</f>
        <v/>
      </c>
      <c r="F3">
        <f>E3/394.62-1</f>
        <v/>
      </c>
    </row>
    <row r="4">
      <c r="A4" t="inlineStr">
        <is>
          <t>Cost-Trend Spike / Rate Inadequacy</t>
        </is>
      </c>
      <c r="B4" t="n">
        <v>0.17</v>
      </c>
      <c r="C4" t="n">
        <v>8.406000000000001</v>
      </c>
      <c r="D4" t="n">
        <v>18.5</v>
      </c>
      <c r="E4">
        <f>C4*D4</f>
        <v/>
      </c>
      <c r="F4">
        <f>E4/394.62-1</f>
        <v/>
      </c>
    </row>
    <row r="5">
      <c r="A5" t="inlineStr">
        <is>
          <t>Base — Membership + Premium Growth</t>
        </is>
      </c>
      <c r="B5" t="n">
        <v>0.35</v>
      </c>
      <c r="C5" t="n">
        <v>11.394</v>
      </c>
      <c r="D5" t="n">
        <v>20</v>
      </c>
      <c r="E5">
        <f>C5*D5</f>
        <v/>
      </c>
      <c r="F5">
        <f>E5/394.62-1</f>
        <v/>
      </c>
    </row>
    <row r="6">
      <c r="A6" t="inlineStr">
        <is>
          <t>Growth — MA / Care-Services (Optum-style)</t>
        </is>
      </c>
      <c r="B6" t="n">
        <v>0.2</v>
      </c>
      <c r="C6" t="n">
        <v>14.78</v>
      </c>
      <c r="D6" t="n">
        <v>22</v>
      </c>
      <c r="E6">
        <f>C6*D6</f>
        <v/>
      </c>
      <c r="F6">
        <f>E6/394.62-1</f>
        <v/>
      </c>
    </row>
    <row r="7">
      <c r="A7" t="inlineStr">
        <is>
          <t>Bull — Margin Recovery / Re-Rate</t>
        </is>
      </c>
      <c r="B7" t="n">
        <v>0.08</v>
      </c>
      <c r="C7" t="n">
        <v>16.702</v>
      </c>
      <c r="D7" t="n">
        <v>24</v>
      </c>
      <c r="E7">
        <f>C7*D7</f>
        <v/>
      </c>
      <c r="F7">
        <f>E7/394.62-1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188.1533004511851</v>
      </c>
    </row>
    <row r="5">
      <c r="A5" t="inlineStr">
        <is>
          <t>P10</t>
        </is>
      </c>
      <c r="B5" t="n">
        <v>-31.2705750990453</v>
      </c>
    </row>
    <row r="6">
      <c r="A6" t="inlineStr">
        <is>
          <t>P90</t>
        </is>
      </c>
      <c r="B6" t="n">
        <v>500.7664202469256</v>
      </c>
    </row>
    <row r="7">
      <c r="A7" t="inlineStr">
        <is>
          <t>P(&gt; current) %</t>
        </is>
      </c>
      <c r="B7" t="n">
        <v>18.59</v>
      </c>
    </row>
    <row r="8">
      <c r="A8" t="inlineStr">
        <is>
          <t>P(&gt; target) %</t>
        </is>
      </c>
      <c r="B8" t="n">
        <v>43.97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0.72745381882361</v>
      </c>
    </row>
    <row r="13">
      <c r="A13" t="inlineStr">
        <is>
          <t>Gross Margin</t>
        </is>
      </c>
      <c r="B13" t="n">
        <v>89.88038447222732</v>
      </c>
    </row>
    <row r="14">
      <c r="A14" t="inlineStr">
        <is>
          <t>P/E Multiple</t>
        </is>
      </c>
      <c r="B14" t="n">
        <v>9.392161708949081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2026-07-08T09:39:42Z</dcterms:created>
  <dcterms:modified xsi:type="dcterms:W3CDTF">2026-07-08T09:39:42Z</dcterms:modified>
</cp:coreProperties>
</file>