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Robinhood Markets (HOOD)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0.11</v>
      </c>
    </row>
    <row r="6">
      <c r="A6" t="inlineStr">
        <is>
          <t>Terminal multiple (×)</t>
        </is>
      </c>
      <c r="B6" s="4" t="n">
        <v>18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</v>
      </c>
    </row>
    <row r="9">
      <c r="A9" t="inlineStr">
        <is>
          <t>Net cash (+) / debt (−) $B</t>
        </is>
      </c>
      <c r="B9" s="4" t="n">
        <v>5.5</v>
      </c>
    </row>
    <row r="10">
      <c r="A10" t="inlineStr">
        <is>
          <t>Diluted shares (B)</t>
        </is>
      </c>
      <c r="B10" s="4" t="n">
        <v>0.799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0.2</v>
      </c>
      <c r="D13" s="4" t="n">
        <v>0.15</v>
      </c>
      <c r="E13" s="4" t="n">
        <v>0.12</v>
      </c>
      <c r="F13" s="4" t="n">
        <v>0.1</v>
      </c>
    </row>
    <row r="14">
      <c r="A14" t="inlineStr">
        <is>
          <t>Operating margin</t>
        </is>
      </c>
      <c r="B14" s="4" t="n">
        <v>0.38</v>
      </c>
      <c r="C14" s="4" t="n">
        <v>0.4</v>
      </c>
      <c r="D14" s="4" t="n">
        <v>0.42</v>
      </c>
      <c r="E14" s="4" t="n">
        <v>0.43</v>
      </c>
      <c r="F14" s="4" t="n">
        <v>0.45</v>
      </c>
    </row>
    <row r="15">
      <c r="A15" t="inlineStr">
        <is>
          <t>D&amp;A $B</t>
        </is>
      </c>
      <c r="B15" s="4" t="n">
        <v>0.0517</v>
      </c>
      <c r="C15" s="4" t="n">
        <v>0.055</v>
      </c>
      <c r="D15" s="4" t="n">
        <v>0.06</v>
      </c>
      <c r="E15" s="4" t="n">
        <v>0.0667</v>
      </c>
      <c r="F15" s="4" t="n">
        <v>0.075</v>
      </c>
    </row>
    <row r="16">
      <c r="A16" t="inlineStr">
        <is>
          <t>Capex $B</t>
        </is>
      </c>
      <c r="B16" s="4" t="n">
        <v>0.06</v>
      </c>
      <c r="C16" s="4" t="n">
        <v>0.07000000000000001</v>
      </c>
      <c r="D16" s="4" t="n">
        <v>0.08</v>
      </c>
      <c r="E16" s="4" t="n">
        <v>0.09</v>
      </c>
      <c r="F16" s="4" t="n">
        <v>0.1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5.763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Terminal × ±15%</t>
        </is>
      </c>
      <c r="B3" t="n">
        <v>14</v>
      </c>
      <c r="C3" t="n">
        <v>1</v>
      </c>
    </row>
    <row r="4">
      <c r="A4" t="inlineStr">
        <is>
          <t>Revenue CAGR ±3pp</t>
        </is>
      </c>
      <c r="B4" t="n">
        <v>14</v>
      </c>
      <c r="C4" t="n">
        <v>2</v>
      </c>
    </row>
    <row r="5">
      <c r="A5" t="inlineStr">
        <is>
          <t>Op margin ±3pp</t>
        </is>
      </c>
      <c r="B5" t="n">
        <v>8</v>
      </c>
      <c r="C5" t="n">
        <v>3</v>
      </c>
    </row>
    <row r="6">
      <c r="A6" t="inlineStr">
        <is>
          <t>WACC ±1pp</t>
        </is>
      </c>
      <c r="B6" t="n">
        <v>5</v>
      </c>
      <c r="C6" t="n">
        <v>4</v>
      </c>
    </row>
    <row r="7">
      <c r="A7" t="inlineStr">
        <is>
          <t>Capex intensity ±15%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pass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STRONG SELL</t>
        </is>
      </c>
    </row>
    <row r="3">
      <c r="A3" s="3" t="inlineStr">
        <is>
          <t>Rating (coarse)</t>
        </is>
      </c>
      <c r="B3" t="inlineStr">
        <is>
          <t>BUY</t>
        </is>
      </c>
    </row>
    <row r="4">
      <c r="A4" s="3" t="inlineStr">
        <is>
          <t>Classification</t>
        </is>
      </c>
      <c r="B4" t="inlineStr">
        <is>
          <t>core compounder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112.9</v>
      </c>
    </row>
    <row r="7">
      <c r="A7" s="3" t="inlineStr">
        <is>
          <t>Scenario PWEV target</t>
        </is>
      </c>
      <c r="B7" t="n">
        <v>79.03883495145631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  <c r="B10" t="n">
        <v>76.47058823529412</v>
      </c>
    </row>
    <row r="11">
      <c r="A11" s="3" t="inlineStr">
        <is>
          <t>Peer implied (fwd P/E)</t>
        </is>
      </c>
      <c r="B11" t="n">
        <v>49.92</v>
      </c>
    </row>
    <row r="12">
      <c r="A12" s="3" t="inlineStr">
        <is>
          <t>MC median</t>
        </is>
      </c>
      <c r="B12" t="n">
        <v>54.16900779716389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mch_weekly_run live prices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4.473</v>
      </c>
      <c r="C3" t="n">
        <v>3.728</v>
      </c>
      <c r="D3" t="n">
        <v>2.094</v>
      </c>
      <c r="E3" t="n">
        <v>2.094</v>
      </c>
      <c r="F3" t="n">
        <v>1.883</v>
      </c>
    </row>
    <row r="4">
      <c r="A4" t="inlineStr">
        <is>
          <t>2024-12-31</t>
        </is>
      </c>
      <c r="B4" t="n">
        <v>2.951</v>
      </c>
      <c r="C4" t="n">
        <v>2.344</v>
      </c>
      <c r="D4" t="n">
        <v>1.054</v>
      </c>
      <c r="E4" t="n">
        <v>1.054</v>
      </c>
      <c r="F4" t="n">
        <v>1.411</v>
      </c>
    </row>
    <row r="5">
      <c r="A5" t="inlineStr">
        <is>
          <t>2023-12-31</t>
        </is>
      </c>
      <c r="B5" t="n">
        <v>1.865</v>
      </c>
      <c r="C5" t="n">
        <v>1.719</v>
      </c>
      <c r="D5" t="n">
        <v>-0.536</v>
      </c>
      <c r="E5" t="n">
        <v>-0.536</v>
      </c>
      <c r="F5" t="n">
        <v>-0.541</v>
      </c>
    </row>
    <row r="6">
      <c r="A6" t="inlineStr">
        <is>
          <t>2022-12-31</t>
        </is>
      </c>
      <c r="B6" t="n">
        <v>1.358</v>
      </c>
      <c r="C6" t="n">
        <v>0.77</v>
      </c>
      <c r="D6" t="n">
        <v>-0.966</v>
      </c>
      <c r="E6" t="n">
        <v>-0.966</v>
      </c>
      <c r="F6" t="n">
        <v>-1.028</v>
      </c>
    </row>
    <row r="7">
      <c r="A7" t="inlineStr">
        <is>
          <t>2021-12-31</t>
        </is>
      </c>
      <c r="B7" t="n">
        <v>1.815</v>
      </c>
      <c r="C7" t="n">
        <v>1.306</v>
      </c>
      <c r="D7" t="n">
        <v>-1.641</v>
      </c>
      <c r="E7" t="n">
        <v>-1.641</v>
      </c>
      <c r="F7" t="n">
        <v>-3.687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1.638</v>
      </c>
      <c r="C11" t="n">
        <v>0.054</v>
      </c>
      <c r="D11" t="n">
        <v>1.584</v>
      </c>
      <c r="E11" t="n">
        <v>0.653</v>
      </c>
    </row>
    <row r="12">
      <c r="A12" t="inlineStr">
        <is>
          <t>2024-12-31</t>
        </is>
      </c>
      <c r="B12" t="n">
        <v>-0.157</v>
      </c>
      <c r="C12" t="n">
        <v>0.05</v>
      </c>
      <c r="D12" t="n">
        <v>-0.207</v>
      </c>
      <c r="E12" t="n">
        <v>0.257</v>
      </c>
    </row>
    <row r="13">
      <c r="A13" t="inlineStr">
        <is>
          <t>2023-12-31</t>
        </is>
      </c>
      <c r="B13" t="n">
        <v>0.553</v>
      </c>
      <c r="C13" t="n">
        <v>0.021</v>
      </c>
      <c r="D13" t="n">
        <v>0.532</v>
      </c>
      <c r="E13" t="n">
        <v>0.608</v>
      </c>
    </row>
    <row r="14">
      <c r="A14" t="inlineStr">
        <is>
          <t>2022-12-31</t>
        </is>
      </c>
      <c r="B14" t="n">
        <v>-0.852</v>
      </c>
      <c r="C14" t="n">
        <v>0.057</v>
      </c>
      <c r="D14" t="n">
        <v>-0.909</v>
      </c>
      <c r="E14" t="n">
        <v>0.012</v>
      </c>
    </row>
    <row r="15">
      <c r="A15" t="inlineStr">
        <is>
          <t>2021-12-31</t>
        </is>
      </c>
      <c r="B15" t="n">
        <v>-0.885</v>
      </c>
      <c r="C15" t="n">
        <v>0.08400000000000001</v>
      </c>
      <c r="D15" t="n">
        <v>-0.968</v>
      </c>
      <c r="E15" t="n">
        <v>0.007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65.44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s="5" t="inlineStr">
        <is>
          <t>Segment</t>
        </is>
      </c>
      <c r="B2" s="5" t="inlineStr">
        <is>
          <t>Revenue $B</t>
        </is>
      </c>
      <c r="C2" s="5" t="inlineStr">
        <is>
          <t>Multiple ×</t>
        </is>
      </c>
      <c r="D2" s="5" t="inlineStr">
        <is>
          <t>Implied EV $B</t>
        </is>
      </c>
      <c r="E2" s="5" t="inlineStr">
        <is>
          <t>Basis</t>
        </is>
      </c>
      <c r="F2" s="5" t="inlineStr"/>
    </row>
    <row r="3">
      <c r="A3" t="inlineStr">
        <is>
          <t>Transaction-based — Equities &amp; Options</t>
        </is>
      </c>
      <c r="B3" t="n">
        <v>1.5</v>
      </c>
      <c r="C3" t="n">
        <v>14</v>
      </c>
      <c r="D3">
        <f>B3*C3</f>
        <v/>
      </c>
    </row>
    <row r="4">
      <c r="A4" t="inlineStr">
        <is>
          <t>Transaction-based — Crypto</t>
        </is>
      </c>
      <c r="B4" t="n">
        <v>0.9</v>
      </c>
      <c r="C4" t="n">
        <v>10</v>
      </c>
      <c r="D4">
        <f>B4*C4</f>
        <v/>
      </c>
    </row>
    <row r="5">
      <c r="A5" t="inlineStr">
        <is>
          <t>Net Interest Revenue</t>
        </is>
      </c>
      <c r="B5" t="n">
        <v>1.4</v>
      </c>
      <c r="C5" t="n">
        <v>8</v>
      </c>
      <c r="D5">
        <f>B5*C5</f>
        <v/>
      </c>
    </row>
    <row r="6">
      <c r="A6" t="inlineStr">
        <is>
          <t>Other (Gold, Cards, Advisory/Retirement)</t>
        </is>
      </c>
      <c r="B6" t="n">
        <v>0.8</v>
      </c>
      <c r="C6" t="n">
        <v>18</v>
      </c>
      <c r="D6">
        <f>B6*C6</f>
        <v/>
      </c>
    </row>
    <row r="7">
      <c r="A7" s="3" t="inlineStr">
        <is>
          <t>Total EV</t>
        </is>
      </c>
      <c r="D7">
        <f>SUM(D3:D6)</f>
        <v/>
      </c>
    </row>
    <row r="8">
      <c r="A8" t="inlineStr">
        <is>
          <t>+ Net cash</t>
        </is>
      </c>
      <c r="D8">
        <f>Inputs!$B$9</f>
        <v/>
      </c>
    </row>
    <row r="9">
      <c r="A9" t="inlineStr">
        <is>
          <t>÷ Diluted shares</t>
        </is>
      </c>
      <c r="D9">
        <f>Inputs!$B$10</f>
        <v/>
      </c>
    </row>
    <row r="10">
      <c r="A10" s="3" t="inlineStr">
        <is>
          <t>SoP per share</t>
        </is>
      </c>
      <c r="D10">
        <f>(D7+D8)/D9</f>
        <v/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SCHW</t>
        </is>
      </c>
      <c r="B3" t="n">
        <v>20</v>
      </c>
      <c r="C3" t="n">
        <v>0.08</v>
      </c>
      <c r="D3" t="n">
        <v>0.43</v>
      </c>
      <c r="E3" t="inlineStr">
        <is>
          <t>broad</t>
        </is>
      </c>
      <c r="F3" t="n">
        <v>0.25</v>
      </c>
    </row>
    <row r="4">
      <c r="A4" t="inlineStr">
        <is>
          <t>IBKR</t>
        </is>
      </c>
      <c r="B4" t="n">
        <v>22</v>
      </c>
      <c r="C4" t="n">
        <v>0.15</v>
      </c>
      <c r="D4" t="n">
        <v>0.7</v>
      </c>
      <c r="E4" t="inlineStr">
        <is>
          <t>broad</t>
        </is>
      </c>
      <c r="F4" t="n">
        <v>0.25</v>
      </c>
    </row>
    <row r="5">
      <c r="A5" t="inlineStr">
        <is>
          <t>COIN</t>
        </is>
      </c>
      <c r="B5" t="n">
        <v>35</v>
      </c>
      <c r="C5" t="n">
        <v>0.25</v>
      </c>
      <c r="D5" t="n">
        <v>0.38</v>
      </c>
      <c r="E5" t="inlineStr">
        <is>
          <t>segment</t>
        </is>
      </c>
      <c r="F5" t="n">
        <v>0.5</v>
      </c>
    </row>
    <row r="6">
      <c r="A6" t="inlineStr">
        <is>
          <t>SOFI</t>
        </is>
      </c>
      <c r="B6" t="n">
        <v>30</v>
      </c>
      <c r="C6" t="n">
        <v>0.2</v>
      </c>
      <c r="D6" t="n">
        <v>0.15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28.7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Crypto Bust (Structural)</t>
        </is>
      </c>
      <c r="B3" t="n">
        <v>0.2</v>
      </c>
      <c r="C3" t="n">
        <v>2.041</v>
      </c>
      <c r="D3" t="n">
        <v>18</v>
      </c>
      <c r="E3">
        <f>C3*D3</f>
        <v/>
      </c>
      <c r="F3">
        <f>E3/112.9-1</f>
        <v/>
      </c>
    </row>
    <row r="4">
      <c r="A4" t="inlineStr">
        <is>
          <t>Retail Engagement Drop</t>
        </is>
      </c>
      <c r="B4" t="n">
        <v>0.15</v>
      </c>
      <c r="C4" t="n">
        <v>2.442</v>
      </c>
      <c r="D4" t="n">
        <v>25</v>
      </c>
      <c r="E4">
        <f>C4*D4</f>
        <v/>
      </c>
      <c r="F4">
        <f>E4/112.9-1</f>
        <v/>
      </c>
    </row>
    <row r="5">
      <c r="A5" t="inlineStr">
        <is>
          <t>Base</t>
        </is>
      </c>
      <c r="B5" t="n">
        <v>0.32</v>
      </c>
      <c r="C5" t="n">
        <v>3.024</v>
      </c>
      <c r="D5" t="n">
        <v>27</v>
      </c>
      <c r="E5">
        <f>C5*D5</f>
        <v/>
      </c>
      <c r="F5">
        <f>E5/112.9-1</f>
        <v/>
      </c>
    </row>
    <row r="6">
      <c r="A6" t="inlineStr">
        <is>
          <t>ME Bull</t>
        </is>
      </c>
      <c r="B6" t="n">
        <v>0.23</v>
      </c>
      <c r="C6" t="n">
        <v>3.418</v>
      </c>
      <c r="D6" t="n">
        <v>31</v>
      </c>
      <c r="E6">
        <f>C6*D6</f>
        <v/>
      </c>
      <c r="F6">
        <f>E6/112.9-1</f>
        <v/>
      </c>
    </row>
    <row r="7">
      <c r="A7" t="inlineStr">
        <is>
          <t>Product Expansion Win</t>
        </is>
      </c>
      <c r="B7" t="n">
        <v>0.1</v>
      </c>
      <c r="C7" t="n">
        <v>3.554</v>
      </c>
      <c r="D7" t="n">
        <v>41</v>
      </c>
      <c r="E7">
        <f>C7*D7</f>
        <v/>
      </c>
      <c r="F7">
        <f>E7/112.9-1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54.16900779716389</v>
      </c>
    </row>
    <row r="5">
      <c r="A5" t="inlineStr">
        <is>
          <t>P10</t>
        </is>
      </c>
      <c r="B5" t="n">
        <v>27.29406941772082</v>
      </c>
    </row>
    <row r="6">
      <c r="A6" t="inlineStr">
        <is>
          <t>P90</t>
        </is>
      </c>
      <c r="B6" t="n">
        <v>104.5867453724776</v>
      </c>
    </row>
    <row r="7">
      <c r="A7" t="inlineStr">
        <is>
          <t>P(&gt; current) %</t>
        </is>
      </c>
      <c r="B7" t="n">
        <v>7.31</v>
      </c>
    </row>
    <row r="8">
      <c r="A8" t="inlineStr">
        <is>
          <t>P(&gt; target) %</t>
        </is>
      </c>
      <c r="B8" t="n">
        <v>23.08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10.43991202235917</v>
      </c>
    </row>
    <row r="13">
      <c r="A13" t="inlineStr">
        <is>
          <t>Gross Margin</t>
        </is>
      </c>
      <c r="B13" t="n">
        <v>5.570416712550358</v>
      </c>
    </row>
    <row r="14">
      <c r="A14" t="inlineStr">
        <is>
          <t>P/E Multiple</t>
        </is>
      </c>
      <c r="B14" t="n">
        <v>83.98967126509046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2026-07-08T09:39:39Z</dcterms:created>
  <dcterms:modified xsi:type="dcterms:W3CDTF">2026-07-08T09:39:39Z</dcterms:modified>
</cp:coreProperties>
</file>