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Alphabet Inc. (GOOGL)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85</v>
      </c>
    </row>
    <row r="10">
      <c r="A10" t="inlineStr">
        <is>
          <t>Diluted shares (B)</t>
        </is>
      </c>
      <c r="B10" s="4" t="n">
        <v>12.335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0.12</v>
      </c>
      <c r="D13" s="4" t="n">
        <v>0.11</v>
      </c>
      <c r="E13" s="4" t="n">
        <v>0.1</v>
      </c>
      <c r="F13" s="4" t="n">
        <v>0.09</v>
      </c>
    </row>
    <row r="14">
      <c r="A14" t="inlineStr">
        <is>
          <t>Operating margin</t>
        </is>
      </c>
      <c r="B14" s="4" t="n">
        <v>0.33</v>
      </c>
      <c r="C14" s="4" t="n">
        <v>0.34</v>
      </c>
      <c r="D14" s="4" t="n">
        <v>0.34</v>
      </c>
      <c r="E14" s="4" t="n">
        <v>0.34</v>
      </c>
      <c r="F14" s="4" t="n">
        <v>0.34</v>
      </c>
    </row>
    <row r="15">
      <c r="A15" t="inlineStr">
        <is>
          <t>D&amp;A $B</t>
        </is>
      </c>
      <c r="B15" s="4" t="n">
        <v>101.1667</v>
      </c>
      <c r="C15" s="4" t="n">
        <v>113.9333</v>
      </c>
      <c r="D15" s="4" t="n">
        <v>129.5333</v>
      </c>
      <c r="E15" s="4" t="n">
        <v>147.6333</v>
      </c>
      <c r="F15" s="4" t="n">
        <v>167.7333</v>
      </c>
    </row>
    <row r="16">
      <c r="A16" t="inlineStr">
        <is>
          <t>Capex $B</t>
        </is>
      </c>
      <c r="B16" s="4" t="n">
        <v>150</v>
      </c>
      <c r="C16" s="4" t="n">
        <v>168</v>
      </c>
      <c r="D16" s="4" t="n">
        <v>185</v>
      </c>
      <c r="E16" s="4" t="n">
        <v>200</v>
      </c>
      <c r="F16" s="4" t="n">
        <v>212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481.65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84</v>
      </c>
      <c r="C3" t="n">
        <v>1</v>
      </c>
    </row>
    <row r="4">
      <c r="A4" t="inlineStr">
        <is>
          <t>Revenue CAGR ±3pp</t>
        </is>
      </c>
      <c r="B4" t="n">
        <v>66</v>
      </c>
      <c r="C4" t="n">
        <v>2</v>
      </c>
    </row>
    <row r="5">
      <c r="A5" t="inlineStr">
        <is>
          <t>Terminal × ±15%</t>
        </is>
      </c>
      <c r="B5" t="n">
        <v>50</v>
      </c>
      <c r="C5" t="n">
        <v>3</v>
      </c>
    </row>
    <row r="6">
      <c r="A6" t="inlineStr">
        <is>
          <t>Op margin ±3pp</t>
        </is>
      </c>
      <c r="B6" t="n">
        <v>47</v>
      </c>
      <c r="C6" t="n">
        <v>4</v>
      </c>
    </row>
    <row r="7">
      <c r="A7" t="inlineStr">
        <is>
          <t>WACC ±1pp</t>
        </is>
      </c>
      <c r="B7" t="n">
        <v>17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pass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pass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367.03</v>
      </c>
    </row>
    <row r="7">
      <c r="A7" s="3" t="inlineStr">
        <is>
          <t>Scenario PWEV target</t>
        </is>
      </c>
      <c r="B7" t="n">
        <v>365.1741293532339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  <c r="B10" t="n">
        <v>539.1974057559789</v>
      </c>
    </row>
    <row r="11">
      <c r="A11" s="3" t="inlineStr">
        <is>
          <t>Peer implied (fwd P/E)</t>
        </is>
      </c>
      <c r="B11" t="n">
        <v>458.575</v>
      </c>
    </row>
    <row r="12">
      <c r="A12" s="3" t="inlineStr">
        <is>
          <t>MC median</t>
        </is>
      </c>
      <c r="B12" t="n">
        <v>304.4517496788386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mch_weekly_run live prices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402.963</v>
      </c>
      <c r="C3" t="n">
        <v>240.428</v>
      </c>
      <c r="D3" t="n">
        <v>129.166</v>
      </c>
      <c r="E3" t="n">
        <v>158.826</v>
      </c>
      <c r="F3" t="n">
        <v>132.17</v>
      </c>
    </row>
    <row r="4">
      <c r="A4" t="inlineStr">
        <is>
          <t>2024-12-31</t>
        </is>
      </c>
      <c r="B4" t="n">
        <v>350.018</v>
      </c>
      <c r="C4" t="n">
        <v>203.712</v>
      </c>
      <c r="D4" t="n">
        <v>112.39</v>
      </c>
      <c r="E4" t="n">
        <v>120.083</v>
      </c>
      <c r="F4" t="n">
        <v>100.118</v>
      </c>
    </row>
    <row r="5">
      <c r="A5" t="inlineStr">
        <is>
          <t>2023-12-31</t>
        </is>
      </c>
      <c r="B5" t="n">
        <v>307.394</v>
      </c>
      <c r="C5" t="n">
        <v>174.062</v>
      </c>
      <c r="D5" t="n">
        <v>84.29300000000001</v>
      </c>
      <c r="E5" t="n">
        <v>86.02500000000001</v>
      </c>
      <c r="F5" t="n">
        <v>73.795</v>
      </c>
    </row>
    <row r="6">
      <c r="A6" t="inlineStr">
        <is>
          <t>2022-12-31</t>
        </is>
      </c>
      <c r="B6" t="n">
        <v>282.836</v>
      </c>
      <c r="C6" t="n">
        <v>156.633</v>
      </c>
      <c r="D6" t="n">
        <v>74.842</v>
      </c>
      <c r="E6" t="n">
        <v>71.685</v>
      </c>
      <c r="F6" t="n">
        <v>59.972</v>
      </c>
    </row>
    <row r="7">
      <c r="A7" t="inlineStr">
        <is>
          <t>2021-12-31</t>
        </is>
      </c>
      <c r="B7" t="n">
        <v>257.637</v>
      </c>
      <c r="C7" t="n">
        <v>146.698</v>
      </c>
      <c r="D7" t="n">
        <v>78.714</v>
      </c>
      <c r="E7" t="n">
        <v>91.08</v>
      </c>
      <c r="F7" t="n">
        <v>76.033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164.713</v>
      </c>
      <c r="C11" t="n">
        <v>91.447</v>
      </c>
      <c r="D11" t="n">
        <v>73.26600000000001</v>
      </c>
      <c r="E11" t="n">
        <v>45.709</v>
      </c>
    </row>
    <row r="12">
      <c r="A12" t="inlineStr">
        <is>
          <t>2024-12-31</t>
        </is>
      </c>
      <c r="B12" t="n">
        <v>125.299</v>
      </c>
      <c r="C12" t="n">
        <v>52.535</v>
      </c>
      <c r="D12" t="n">
        <v>72.764</v>
      </c>
      <c r="E12" t="n">
        <v>62.222</v>
      </c>
    </row>
    <row r="13">
      <c r="A13" t="inlineStr">
        <is>
          <t>2023-12-31</t>
        </is>
      </c>
      <c r="B13" t="n">
        <v>101.746</v>
      </c>
      <c r="C13" t="n">
        <v>32.251</v>
      </c>
      <c r="D13" t="n">
        <v>69.495</v>
      </c>
      <c r="E13" t="n">
        <v>61.504</v>
      </c>
    </row>
    <row r="14">
      <c r="A14" t="inlineStr">
        <is>
          <t>2022-12-31</t>
        </is>
      </c>
      <c r="B14" t="n">
        <v>91.495</v>
      </c>
      <c r="C14" t="n">
        <v>31.485</v>
      </c>
      <c r="D14" t="n">
        <v>60.01</v>
      </c>
      <c r="E14" t="n">
        <v>59.296</v>
      </c>
    </row>
    <row r="15">
      <c r="A15" t="inlineStr">
        <is>
          <t>2021-12-31</t>
        </is>
      </c>
      <c r="B15" t="n">
        <v>91.652</v>
      </c>
      <c r="C15" t="n">
        <v>24.64</v>
      </c>
      <c r="D15" t="n">
        <v>67.012</v>
      </c>
      <c r="E15" t="n">
        <v>50.274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209.74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s="5" t="inlineStr">
        <is>
          <t>Segment</t>
        </is>
      </c>
      <c r="B2" s="5" t="inlineStr">
        <is>
          <t>Revenue $B</t>
        </is>
      </c>
      <c r="C2" s="5" t="inlineStr">
        <is>
          <t>Multiple ×</t>
        </is>
      </c>
      <c r="D2" s="5" t="inlineStr">
        <is>
          <t>Implied EV $B</t>
        </is>
      </c>
      <c r="E2" s="5" t="inlineStr">
        <is>
          <t>Basis</t>
        </is>
      </c>
      <c r="F2" s="5" t="inlineStr"/>
    </row>
    <row r="3">
      <c r="A3" t="inlineStr">
        <is>
          <t>Google Services</t>
        </is>
      </c>
      <c r="B3" t="n">
        <v>330</v>
      </c>
      <c r="C3" t="n">
        <v>16</v>
      </c>
      <c r="D3">
        <f>B3*C3</f>
        <v/>
      </c>
    </row>
    <row r="4">
      <c r="A4" t="inlineStr">
        <is>
          <t>Google Cloud</t>
        </is>
      </c>
      <c r="B4" t="n">
        <v>58</v>
      </c>
      <c r="C4" t="n">
        <v>22</v>
      </c>
      <c r="D4">
        <f>B4*C4</f>
        <v/>
      </c>
    </row>
    <row r="5">
      <c r="A5" t="inlineStr">
        <is>
          <t>Other Bets</t>
        </is>
      </c>
      <c r="B5" t="n">
        <v>2</v>
      </c>
      <c r="C5" t="n">
        <v>5</v>
      </c>
      <c r="D5">
        <f>B5*C5</f>
        <v/>
      </c>
    </row>
    <row r="6">
      <c r="A6" s="3" t="inlineStr">
        <is>
          <t>Total EV</t>
        </is>
      </c>
      <c r="D6">
        <f>SUM(D3:D5)</f>
        <v/>
      </c>
    </row>
    <row r="7">
      <c r="A7" t="inlineStr">
        <is>
          <t>+ Net cash</t>
        </is>
      </c>
      <c r="D7">
        <f>Inputs!$B$9</f>
        <v/>
      </c>
    </row>
    <row r="8">
      <c r="A8" t="inlineStr">
        <is>
          <t>÷ Diluted shares</t>
        </is>
      </c>
      <c r="D8">
        <f>Inputs!$B$10</f>
        <v/>
      </c>
    </row>
    <row r="9">
      <c r="A9" s="3" t="inlineStr">
        <is>
          <t>SoP per share</t>
        </is>
      </c>
      <c r="D9">
        <f>(D6+D7)/D8</f>
        <v/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META</t>
        </is>
      </c>
      <c r="B3" t="n">
        <v>25</v>
      </c>
      <c r="C3" t="n">
        <v>0.2</v>
      </c>
      <c r="D3" t="n">
        <v>0.42</v>
      </c>
      <c r="E3" t="inlineStr">
        <is>
          <t>direct</t>
        </is>
      </c>
      <c r="F3" t="n">
        <v>1</v>
      </c>
    </row>
    <row r="4">
      <c r="A4" t="inlineStr">
        <is>
          <t>MSFT</t>
        </is>
      </c>
      <c r="B4" t="n">
        <v>30</v>
      </c>
      <c r="C4" t="n">
        <v>0.16</v>
      </c>
      <c r="D4" t="n">
        <v>0.45</v>
      </c>
      <c r="E4" t="inlineStr">
        <is>
          <t>direct</t>
        </is>
      </c>
      <c r="F4" t="n">
        <v>1</v>
      </c>
    </row>
    <row r="5">
      <c r="A5" t="inlineStr">
        <is>
          <t>AMZN</t>
        </is>
      </c>
      <c r="B5" t="n">
        <v>35</v>
      </c>
      <c r="C5" t="n">
        <v>0.13</v>
      </c>
      <c r="D5" t="n">
        <v>0.11</v>
      </c>
      <c r="E5" t="inlineStr">
        <is>
          <t>segment</t>
        </is>
      </c>
      <c r="F5" t="n">
        <v>0.5</v>
      </c>
    </row>
    <row r="6">
      <c r="A6" t="inlineStr">
        <is>
          <t>APP</t>
        </is>
      </c>
      <c r="B6" t="n">
        <v>40</v>
      </c>
      <c r="C6" t="n">
        <v>0.35</v>
      </c>
      <c r="D6" t="n">
        <v>0.4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30.8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AI Search Disruption</t>
        </is>
      </c>
      <c r="B3" t="n">
        <v>0.2</v>
      </c>
      <c r="C3" t="n">
        <v>10.478</v>
      </c>
      <c r="D3" t="n">
        <v>12</v>
      </c>
      <c r="E3">
        <f>C3*D3</f>
        <v/>
      </c>
      <c r="F3">
        <f>E3/367.03-1</f>
        <v/>
      </c>
    </row>
    <row r="4">
      <c r="A4" t="inlineStr">
        <is>
          <t>Regulatory Breakup</t>
        </is>
      </c>
      <c r="B4" t="n">
        <v>0.1</v>
      </c>
      <c r="C4" t="n">
        <v>11.557</v>
      </c>
      <c r="D4" t="n">
        <v>18</v>
      </c>
      <c r="E4">
        <f>C4*D4</f>
        <v/>
      </c>
      <c r="F4">
        <f>E4/367.03-1</f>
        <v/>
      </c>
    </row>
    <row r="5">
      <c r="A5" t="inlineStr">
        <is>
          <t>Base</t>
        </is>
      </c>
      <c r="B5" t="n">
        <v>0.35</v>
      </c>
      <c r="C5" t="n">
        <v>13.116</v>
      </c>
      <c r="D5" t="n">
        <v>23.5</v>
      </c>
      <c r="E5">
        <f>C5*D5</f>
        <v/>
      </c>
      <c r="F5">
        <f>E5/367.03-1</f>
        <v/>
      </c>
    </row>
    <row r="6">
      <c r="A6" t="inlineStr">
        <is>
          <t>ME Bull</t>
        </is>
      </c>
      <c r="B6" t="n">
        <v>0.25</v>
      </c>
      <c r="C6" t="n">
        <v>14.818</v>
      </c>
      <c r="D6" t="n">
        <v>25.5</v>
      </c>
      <c r="E6">
        <f>C6*D6</f>
        <v/>
      </c>
      <c r="F6">
        <f>E6/367.03-1</f>
        <v/>
      </c>
    </row>
    <row r="7">
      <c r="A7" t="inlineStr">
        <is>
          <t>Cloud + Waymo Win</t>
        </is>
      </c>
      <c r="B7" t="n">
        <v>0.1</v>
      </c>
      <c r="C7" t="n">
        <v>15.572</v>
      </c>
      <c r="D7" t="n">
        <v>28</v>
      </c>
      <c r="E7">
        <f>C7*D7</f>
        <v/>
      </c>
      <c r="F7">
        <f>E7/367.03-1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304.4517496788386</v>
      </c>
    </row>
    <row r="5">
      <c r="A5" t="inlineStr">
        <is>
          <t>P10</t>
        </is>
      </c>
      <c r="B5" t="n">
        <v>193.801482417159</v>
      </c>
    </row>
    <row r="6">
      <c r="A6" t="inlineStr">
        <is>
          <t>P90</t>
        </is>
      </c>
      <c r="B6" t="n">
        <v>447.7133153360015</v>
      </c>
    </row>
    <row r="7">
      <c r="A7" t="inlineStr">
        <is>
          <t>P(&gt; current) %</t>
        </is>
      </c>
      <c r="B7" t="n">
        <v>27.29</v>
      </c>
    </row>
    <row r="8">
      <c r="A8" t="inlineStr">
        <is>
          <t>P(&gt; target) %</t>
        </is>
      </c>
      <c r="B8" t="n">
        <v>27.83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6.757539261712535</v>
      </c>
    </row>
    <row r="13">
      <c r="A13" t="inlineStr">
        <is>
          <t>Gross Margin</t>
        </is>
      </c>
      <c r="B13" t="n">
        <v>6.028912123994598</v>
      </c>
    </row>
    <row r="14">
      <c r="A14" t="inlineStr">
        <is>
          <t>P/E Multiple</t>
        </is>
      </c>
      <c r="B14" t="n">
        <v>87.21354861429288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2026-07-08T09:39:32Z</dcterms:created>
  <dcterms:modified xsi:type="dcterms:W3CDTF">2026-07-08T09:39:33Z</dcterms:modified>
</cp:coreProperties>
</file>